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O 0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<sst xmlns="http://schemas.openxmlformats.org/spreadsheetml/2006/main" count="362" uniqueCount="184">
  <si>
    <t xml:space="preserve">ASPE10</t>
  </si>
  <si>
    <t xml:space="preserve">Firma: AQUATHERM PROJECT</t>
  </si>
  <si>
    <t xml:space="preserve">3</t>
  </si>
  <si>
    <t xml:space="preserve">Soupis prací objektu</t>
  </si>
  <si>
    <t xml:space="preserve">S</t>
  </si>
  <si>
    <t xml:space="preserve">Stavba: </t>
  </si>
  <si>
    <t xml:space="preserve">42120</t>
  </si>
  <si>
    <t xml:space="preserve">Komunikace a inženýrské sítě Sovětice - jih</t>
  </si>
  <si>
    <t xml:space="preserve">SO 03</t>
  </si>
  <si>
    <t xml:space="preserve">0,00</t>
  </si>
  <si>
    <t xml:space="preserve">2</t>
  </si>
  <si>
    <t xml:space="preserve">O</t>
  </si>
  <si>
    <t xml:space="preserve">Výkaz výměr:</t>
  </si>
  <si>
    <t xml:space="preserve">Kanalizace dešťová a vsakování</t>
  </si>
  <si>
    <t xml:space="preserve">15,00</t>
  </si>
  <si>
    <t xml:space="preserve">Typ</t>
  </si>
  <si>
    <t xml:space="preserve">Poř. číslo</t>
  </si>
  <si>
    <t xml:space="preserve">Kód položky</t>
  </si>
  <si>
    <t xml:space="preserve">Varianta</t>
  </si>
  <si>
    <t xml:space="preserve">Název položky</t>
  </si>
  <si>
    <t xml:space="preserve">MJ</t>
  </si>
  <si>
    <t xml:space="preserve">Množství</t>
  </si>
  <si>
    <t xml:space="preserve">Jednotková cena</t>
  </si>
  <si>
    <t xml:space="preserve">21,00</t>
  </si>
  <si>
    <t xml:space="preserve">Jednotková</t>
  </si>
  <si>
    <t xml:space="preserve">Celkem</t>
  </si>
  <si>
    <t xml:space="preserve">0</t>
  </si>
  <si>
    <t xml:space="preserve">1</t>
  </si>
  <si>
    <t xml:space="preserve">4</t>
  </si>
  <si>
    <t xml:space="preserve">5</t>
  </si>
  <si>
    <t xml:space="preserve">6</t>
  </si>
  <si>
    <t xml:space="preserve">9</t>
  </si>
  <si>
    <t xml:space="preserve">10</t>
  </si>
  <si>
    <t xml:space="preserve">SD</t>
  </si>
  <si>
    <t xml:space="preserve">Všeobecné konstrukce a práce</t>
  </si>
  <si>
    <t xml:space="preserve">P</t>
  </si>
  <si>
    <t xml:space="preserve">014111</t>
  </si>
  <si>
    <t xml:space="preserve">POPLATKY ZA SKLÁDKU TYP S-IO (INERTNÍ ODPAD)</t>
  </si>
  <si>
    <t xml:space="preserve">M3</t>
  </si>
  <si>
    <t xml:space="preserve">PP</t>
  </si>
  <si>
    <t xml:space="preserve">trvalá skládka zhotovitele - beton</t>
  </si>
  <si>
    <t xml:space="preserve">VV</t>
  </si>
  <si>
    <t xml:space="preserve">odpad z bourání prostého betonu ve výkopu - odhad: 
pol. 96615: 1=1,000 [A]</t>
  </si>
  <si>
    <t xml:space="preserve">TS</t>
  </si>
  <si>
    <t xml:space="preserve">Položka obsahuje veškeré poplatky provozovateli skládky související s uložením odpadu na skládce.</t>
  </si>
  <si>
    <t xml:space="preserve">014121</t>
  </si>
  <si>
    <t xml:space="preserve">POPLATKY ZA SKLÁDKU TYP S-OO (OSTATNÍ ODPAD)</t>
  </si>
  <si>
    <t xml:space="preserve">trvalá skládka zhotovitele - zemina</t>
  </si>
  <si>
    <t xml:space="preserve">pol. 131738: 37,422=37,422 [A] 
pol. 132738:  304,965=304,965 [B]  
Celkem: A+B=342,387 [C]</t>
  </si>
  <si>
    <t xml:space="preserve">zahrnuje veškeré poplatky provozovateli skládky související s uložením odpadu na skládce.</t>
  </si>
  <si>
    <t xml:space="preserve">Zemní práce</t>
  </si>
  <si>
    <t xml:space="preserve">11130</t>
  </si>
  <si>
    <t xml:space="preserve">SEJMUTÍ DRNU</t>
  </si>
  <si>
    <t xml:space="preserve">M2</t>
  </si>
  <si>
    <t xml:space="preserve">příprava ploch pro sejmutí ornice; včetně poplatku za skládku</t>
  </si>
  <si>
    <t xml:space="preserve">V plochách mimo komunikaci pro výkop jam, plochy odečteny digitálně ze situace po zakreslení jam: 
6,44+15,72+7,15+18,46=47,770 [A]</t>
  </si>
  <si>
    <t xml:space="preserve">včetně vodorovné dopravy  a uložení na skládku</t>
  </si>
  <si>
    <t xml:space="preserve">12110</t>
  </si>
  <si>
    <t xml:space="preserve">SEJMUTÍ ORNICE NEBO LESNÍ PŮDY</t>
  </si>
  <si>
    <t xml:space="preserve">sejmutí ornice v plochách mimo obslužné komunikace - odhad mocnosti 0,15 m, použije se zpět na ohumusování</t>
  </si>
  <si>
    <t xml:space="preserve">dle položky 11130: 
47,77*0,15=7,166 [A]</t>
  </si>
  <si>
    <t xml:space="preserve">položka zahrnuje sejmutí ornice bez ohledu na tloušťku vrstvy a její vodorovnou dopravu 
nezahrnuje uložení na trvalou skládku</t>
  </si>
  <si>
    <t xml:space="preserve">13173</t>
  </si>
  <si>
    <t xml:space="preserve">HLOUBENÍ JAM ZAPAŽ I NEPAŽ TŘ. I</t>
  </si>
  <si>
    <t xml:space="preserve">výkopy jam pro vsakovací zařízení</t>
  </si>
  <si>
    <t xml:space="preserve">VZ1: 
10,46*2,46*1,34=34,480 [A] 
1,34*11,36*0,93/2=7,078 [B] 
1,34*11,36*0,9/2=6,850 [C] 
1,34*3,34*0,86/2=1,925 [D] 
1,34*3,37*0,94/2=2,122 [E] 
VZ2: 
16,86*2,46*1,81=75,071 [F] 
1,81*18,08*1,28/2=20,944 [G] 
1,81*18,08*1,17/2=19,144 [H] 
1,81*3,69*1,41/2=4,709 [I] 
1,81*3,48*1,02/2=3,212 [J] 
VZ3: 
4,86*3,26*2,27=35,965 [K] 
2,27*6,32*1,5/2=10,760 [L] 
2,27*6,32*1,46/2=10,473 [M] 
2,27*4,74*1,45/2=7,801 [N] 
2,27*4,72*1,46/2=7,822 [O] 
VZ4: 
14,46*2,46*1,83=65,096 [P] 
1,83*15,7*1,21/2=17,382 [Q] 
1,83*15,7*1,12/2=16,089 [R] 
1,83*3,73*1,27/2=4,334 [S] 
1,83*3,63*1,21/2=4,019 [T] 
ponechat na stavbě na obsyp VZ - nutno nesoudržnou hutnitelnou zeminu zrno do 22 mm (odpočet odvezené zeminy dle pol.č.131738): 
-37,422=-37,422 [U] 
Celkem: A+B+C+D+E+F+G+H+I+J+K+L+M+N+O+P+Q+R+S+T+U=317,854 [V]</t>
  </si>
  <si>
    <t xml:space="preserve"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</si>
  <si>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 xml:space="preserve">131738</t>
  </si>
  <si>
    <t xml:space="preserve">HLOUBENÍ JAM ZAPAŽ I NEPAŽ TŘ. I, ODVOZ DO 20KM</t>
  </si>
  <si>
    <t xml:space="preserve">bez zeminy ponechané na stavbě na obsyp VZ; odhad vzdálenosti - upřesnit podle zhotovitele</t>
  </si>
  <si>
    <t xml:space="preserve">dle PD: 
VZ1: 
10,46*2,46*1,34=34,480 [A] 
1,34*11,36*0,93/2=7,078 [B] 
1,34*11,36*0,9/2=6,850 [C] 
1,34*3,34*0,86/2=1,925 [D] 
1,34*3,37*0,94/2=2,122 [E] 
VZ2: 
16,86*2,46*1,81=75,071 [F] 
1,81*18,08*1,28/2=20,944 [G] 
1,81*18,08*1,17/2=19,144 [H] 
1,81*3,69*1,41/2=4,709 [I] 
1,81*3,48*1,02/2=3,212 [J] 
VZ3: 
4,86*3,26*2,27=35,965 [K] 
2,27*6,32*1,5/2=10,760 [L] 
2,27*6,32*1,46/2=10,473 [M] 
2,27*4,74*1,45/2=7,801 [N] 
2,27*4,72*1,46/2=7,822 [O] 
VZ4: 
14,46*2,46*1,83=65,096 [P] 
1,83*15,7*1,21/2=17,382 [Q] 
1,83*15,7*1,12/2=16,089 [R] 
1,83*3,73*1,27/2=4,334 [S] 
1,83*3,63*1,21/2=4,019 [T] 
ponechat na stavbě dle pol.č.17511: 
-317,854=- 317,854 [U] 
Celkem: A+B+C+D+E+F+G+H+I+J+K+L+M+N+O+P+Q+R+S+T+U=37,422 [V]</t>
  </si>
  <si>
    <t xml:space="preserve">7</t>
  </si>
  <si>
    <t xml:space="preserve">13273</t>
  </si>
  <si>
    <t xml:space="preserve">HLOUBENÍ RÝH ŠÍŘ DO 2M PAŽ I NEPAŽ TŘ. I</t>
  </si>
  <si>
    <t xml:space="preserve">výkopy rýh pro kanalizaci, vč. rozšíření a prohl. pro vpusti; vč. rýh pod vsakovacími objekty; vč. pažení zátažného 73,122 m2</t>
  </si>
  <si>
    <t xml:space="preserve">dle výkazu výkopu rýh - viz. příloha (listy 1-2): 
18,204+22,615=40,819 [A] 
rozšíření pro vpusti: 
1,8*0,65*(0,35+0,15+1,02+0,92+0,64+0,54+0,35+0,45)=5,171 [B] 
prohloubení pro vpusti: 
1,8*1,8*0,57*8=14,774 [C] 
rýhy pod vsakovacími zařízeními VZ: 
10,46*2,46*2,205=56,738 [D] 
16,86*2,46*2,11=87,514 [E] 
4,86*3,26*2,235=35,410 [F] 
14,46*2,46*2,59=92,130 [G] 
ponechat na stavbě na zpětný zásyp (odpočet odvezené zeminy dle pol.č.132738): 
-304,965=- 304,965 [H] 
Celkem: A+B+C+D+E+F+G+H=27,591 [I]</t>
  </si>
  <si>
    <t xml:space="preserve">8</t>
  </si>
  <si>
    <t xml:space="preserve">132738</t>
  </si>
  <si>
    <t xml:space="preserve">HLOUBENÍ RÝH ŠÍŘ DO 2M PAŽ I NEPAŽ TŘ. I, ODVOZ DO 20KM</t>
  </si>
  <si>
    <t xml:space="preserve">výkopy rýh pro kanalizaci, vč.  rozšíření a prohl. pro vpusti; vč. pažení zátažného 73,122 m2 - bez zeminy ponechané na stavbě na zpětný zásyp; odhad vzdálenosti - upřesnit podle zhotovitele</t>
  </si>
  <si>
    <t xml:space="preserve">dle výkazu výkopu rýh - viz. příloha (listy 1-2): 
18,204+22,615=40,819 [A] 
rozšíření pro vpusti: 
1,8*0,65*(0,35+0,15+1,02+0,92+0,64+0,54+0,35+0,45)=5,171 [B] 
prohloubení pro vpusti: 
1,8*1,8*0,57*8=14,774 [C] 
rýhy pod vsakovacími zařízeními VZ: 
10,46*2,46*2,205=56,738 [D] 
16,86*2,46*2,11=87,514 [E] 
4,86*3,26*2,235=35,410 [F] 
14,46*2,46*2,59=92,130 [G] 
ponechat na stavbě dle pol.č.17411: 
-27,591=-27,591 [H] 
Celkem: A+B+C+D+E+F+G+H=304,965 [I]</t>
  </si>
  <si>
    <t xml:space="preserve">17120</t>
  </si>
  <si>
    <t xml:space="preserve">ULOŽENÍ SYPANINY DO NÁSYPŮ A NA SKLÁDKY BEZ ZHUTNĚNÍ</t>
  </si>
  <si>
    <t xml:space="preserve"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</si>
  <si>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17411</t>
  </si>
  <si>
    <t xml:space="preserve">ZÁSYP JAM A RÝH ZEMINOU SE ZHUTNĚNÍM</t>
  </si>
  <si>
    <t xml:space="preserve">zásyp výkopů pro kanalizaci - hlinito písčitá zemina se zhutněním (v případě nevhodnosti zeminy na zásyp - z nakupovaných materiálů)</t>
  </si>
  <si>
    <t xml:space="preserve">Výkop rýh celkem: 332,556=332,556 [A] 
Odpočet: 
podsypy potrubí: -5,097=-5,097 [B] 
obsypy vč.trub: -25,484=-25,484 [C] 
desky pod vpusti: -2,592=-2,592 [D] 
zásyp rýh pod VZ: -271,792=- 271,792 [E] 
Celkem: A+B+C+D+E=27,591 [F]</t>
  </si>
  <si>
    <t xml:space="preserve"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</si>
  <si>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 xml:space="preserve">11</t>
  </si>
  <si>
    <t xml:space="preserve">17481</t>
  </si>
  <si>
    <t xml:space="preserve">ZÁSYP JAM A RÝH Z NAKUPOVANÝCH MATERIÁLŮ</t>
  </si>
  <si>
    <t xml:space="preserve">zásyp rýh pod vsakovacícmi zařízeními jemným štěrkem frakce max 4/8 mm- vč. dovozu ze zdroje dle zhotovitele a poplatku za nakoupení</t>
  </si>
  <si>
    <t xml:space="preserve">dle PD: 
10,46*2,46*2,205=56,738 [A] 
16,86*2,46*2,11=87,514 [B] 
4,86*3,26*2,235=35,410 [C] 
14,46*2,46*2,59=92,130 [D] 
Celkem: A+B+C+D=271,792 [E]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</si>
  <si>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</si>
  <si>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 xml:space="preserve">12</t>
  </si>
  <si>
    <t xml:space="preserve">17511</t>
  </si>
  <si>
    <t xml:space="preserve">OBSYP POTRUBÍ A OBJEKTŮ ZEMINOU SE ZHUT</t>
  </si>
  <si>
    <t xml:space="preserve">obsyp vsakovacích zařízení - nesoudržná hutnitelná zemina s velikostí zrn do 22 mm se zhutněním (v případě nevhodnosti zeminy na obsyp - z nakupovaných materiálů)</t>
  </si>
  <si>
    <t xml:space="preserve">Výkop jam: 355,276=355,276 [A] 
Odpočet: 
podsypy VZ: -11,862=-11,862 [B] 
VZ1: -8,86*0,86*0,66=-5,029 [C] 
VZ2: -15,26*0,86*0,66=-8,662 [D] 
VZ3: -3,26*1,66*0,66=-3,572 [E] 
VZ4: -12,86*0,86*0,66=-7,299 [F] 
VŠ: -3,1416*0,6*0,6/4*(0,55+1,09+0,85+1,04)=-0,998 [G] 
Celkem: A+B+C+D+E+F+G=317,854 [H]</t>
  </si>
  <si>
    <t xml:space="preserve"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 a ochrana případně zhutnění podloží a svahů  
- svahování, hutnění a uzavírání povrchů svahů  
- zřízení lavic na svazích a zásyp rýh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</si>
  <si>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 xml:space="preserve">13</t>
  </si>
  <si>
    <t xml:space="preserve">17581</t>
  </si>
  <si>
    <t xml:space="preserve">OBSYP POTRUBÍ A OBJEKTŮ Z NAKUPOVANÝCH MATERIÁLŮ</t>
  </si>
  <si>
    <t xml:space="preserve">štěrkopískový obsyp frakce 0-16 mm - trouby, vč. ztratného a zhutnění - 46,83 t</t>
  </si>
  <si>
    <t xml:space="preserve">včetně trub: 
200: 44,32*1,15*0,5=25,484 [A] 
odpočet trub: 
-3,1416*0,2*0,2/4*44,32=-1,392 [B] 
Celkem: A+B=24,092 [C]</t>
  </si>
  <si>
    <t xml:space="preserve"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</si>
  <si>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 xml:space="preserve">14</t>
  </si>
  <si>
    <t xml:space="preserve">18232</t>
  </si>
  <si>
    <t xml:space="preserve">ROZPROSTŘENÍ ORNICE V ROVINĚ V TL DO 0,15M</t>
  </si>
  <si>
    <t xml:space="preserve">dle položky 11130: 
47,77=47,770 [A]</t>
  </si>
  <si>
    <t xml:space="preserve">položka zahrnuje: 
nutné přemístění ornice z dočasných skládek vzdálených do 50m 
rozprostření ornice v předepsané tloušťce v rovině a ve svahu do 1:5</t>
  </si>
  <si>
    <t xml:space="preserve">15</t>
  </si>
  <si>
    <t xml:space="preserve">18241</t>
  </si>
  <si>
    <t xml:space="preserve">ZALOŽENÍ TRÁVNÍKU RUČNÍM VÝSEVEM</t>
  </si>
  <si>
    <t xml:space="preserve">dle položky 18232: 
47,77=47,770 [A]</t>
  </si>
  <si>
    <t xml:space="preserve">Zahrnuje veškerý materiál, výrobky a polotovary, včetně mimostaveništní a vnitrostaveništní dopravy (rovněž přesuny), včetně naložení a složení, případně s uložením, první pokosení</t>
  </si>
  <si>
    <t xml:space="preserve">16</t>
  </si>
  <si>
    <t xml:space="preserve">18600</t>
  </si>
  <si>
    <t xml:space="preserve">ZALÉVÁNÍ VODOU</t>
  </si>
  <si>
    <t xml:space="preserve">zalití vodou 3x v celé ploše</t>
  </si>
  <si>
    <t xml:space="preserve">47,77*0,005*3=0,717 [A]</t>
  </si>
  <si>
    <t xml:space="preserve">položka zahrnuje veškerý materiál, výrobky a polotovary, včetně mimostaveništní a vnitrostaveništní dopravy (rovněž přesuny), včetně naložení a složení, případně s uložením</t>
  </si>
  <si>
    <t xml:space="preserve">Základy</t>
  </si>
  <si>
    <t xml:space="preserve">17</t>
  </si>
  <si>
    <t xml:space="preserve">21361</t>
  </si>
  <si>
    <t xml:space="preserve">DRENÁŽNÍ VRSTVY Z GEOTEXTILIE</t>
  </si>
  <si>
    <t xml:space="preserve">geotextilie 200 g/m2 s přesahy min 30 cm pro zavaření</t>
  </si>
  <si>
    <t xml:space="preserve">VZ1:  
4*1,46*9,46=55,246 [A] 
2*0,96*1,46=2,803 [B] 
VZ2: 
4*1,46*15,86=92,622 [C] 
2*0,96*1,46=2,803 [D] 
VZ3: 
4*3,86*2,26=34,894 [E] 
2*0,96*3,86=7,411 [F] 
VZ4: 
4*1,46*13,46=78,606 [G] 
2*0,96*1,46=2,803 [H] 
Celkem: A+B+C+D+E+F+G+H=277,188 [I]</t>
  </si>
  <si>
    <t xml:space="preserve">Položka zahrnuje: 
- dodávku předepsané geotextilie (včetně nutných přesahů) pro drenážní vrstvu, včetně mimostaveništní a vnitrostaveništní dopravy 
- provedení drenážní vrstvy předepsaných rozměrů a předepsaného tvaru</t>
  </si>
  <si>
    <t xml:space="preserve">Vodorovné konstrukce</t>
  </si>
  <si>
    <t xml:space="preserve">18</t>
  </si>
  <si>
    <t xml:space="preserve">451312</t>
  </si>
  <si>
    <t xml:space="preserve">PODKLADNÍ A VÝPLŇOVÉ VRSTVY Z PROSTÉHO BETONU C12/15</t>
  </si>
  <si>
    <t xml:space="preserve">podkladní desky pod uliční vpusti</t>
  </si>
  <si>
    <t xml:space="preserve">dle PD: 
1,8*1,8*0,1*8=2,592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</si>
  <si>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</si>
  <si>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 xml:space="preserve">19</t>
  </si>
  <si>
    <t xml:space="preserve">45157</t>
  </si>
  <si>
    <t xml:space="preserve">PODKLADNÍ A VÝPLŇOVÉ VRSTVY Z KAMENIVA TĚŽENÉHO</t>
  </si>
  <si>
    <t xml:space="preserve">štěrkopískový podsyp frakce 0-16 mm pod trouby; podsyp VZ frakce 4-8 mm</t>
  </si>
  <si>
    <t xml:space="preserve">dle PD: 
200: 44,32*1,15*0,1=5,097 [A] 
VZ: 
10,46*2,46*0,1=2,573 [B] 
16,86*2,46*0,1=4,148 [C] 
4,86*3,26*0,1=1,584 [D] 
14,46*2,46*0,1=3,557 [E] 
Celkem: A+B+C+D+E=16,959 [F]</t>
  </si>
  <si>
    <t xml:space="preserve">položka zahrnuje dodávku předepsaného kameniva, mimostaveništní a vnitrostaveništní dopravu a jeho uložení 
není-li v zadávací dokumentaci uvedeno jinak, jedná se o nakupovaný materiál</t>
  </si>
  <si>
    <t xml:space="preserve">Potrubí</t>
  </si>
  <si>
    <t xml:space="preserve">20</t>
  </si>
  <si>
    <t xml:space="preserve">87434A</t>
  </si>
  <si>
    <t xml:space="preserve">POTRUBÍ Z TRUB PLASTOVÝCH ODPADNÍCH DN DO 200MM</t>
  </si>
  <si>
    <t xml:space="preserve">M</t>
  </si>
  <si>
    <t xml:space="preserve">PVC Ultra-Solid dn 200 mm, SN 12 - 6,19 m, SN 16 - 38,13 m; vč. tvarovek, montáže</t>
  </si>
  <si>
    <t xml:space="preserve">dle PD: 
44,32=44,320 [A]</t>
  </si>
  <si>
    <t xml:space="preserve"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</si>
  <si>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 xml:space="preserve">21</t>
  </si>
  <si>
    <t xml:space="preserve">89590N</t>
  </si>
  <si>
    <t xml:space="preserve">VSAKOVACÍ A RETENČNÍ ZAŘÍZENÍ Z BLOKŮ PP</t>
  </si>
  <si>
    <t xml:space="preserve">SOUBOR</t>
  </si>
  <si>
    <t xml:space="preserve">VZ1 až VZ4: Vsakovací bloky z PP, barva zelená, 80x80x66 cm, retenční objem 96%, s krizovým revizním tunelem, ve dvou osách a čtyřech směrech přejezdný a proplachovatelný; včetně spojek, bočních mřížek pro uzavření vnějších a bočních stěn; Integrované kontrolní a čistící šachty z PP (4ks) s kovovým výztužným rámem – 0,8 x 0,8 x 0,66 m vždy s přípojkou pro systém šachtové trubky, včetně šachtového prodloužení bez přítoku, těsnícího kroužku, těsnění k betonovému dosedacímu prstenci, sběrače pevných látek velkého a montáže; včetně dopravy</t>
  </si>
  <si>
    <t xml:space="preserve">Sestava bloků a dalších částí vsak. a retenčních zařízení VZ1 až VZ4: 
1=1,000 [A]</t>
  </si>
  <si>
    <t xml:space="preserve">22</t>
  </si>
  <si>
    <t xml:space="preserve">89712</t>
  </si>
  <si>
    <t xml:space="preserve">VPUSŤ KANALIZAČNÍ ULIČNÍ KOMPLETNÍ Z BETONOVÝCH DÍLCŮ</t>
  </si>
  <si>
    <t xml:space="preserve">KUS</t>
  </si>
  <si>
    <t xml:space="preserve">s kalovým prostorem a velkým košem</t>
  </si>
  <si>
    <t xml:space="preserve">dle PD: 
8=8,000 [A]</t>
  </si>
  <si>
    <t xml:space="preserve"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</si>
  <si>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 xml:space="preserve">23</t>
  </si>
  <si>
    <t xml:space="preserve">89911G</t>
  </si>
  <si>
    <t xml:space="preserve">LITINOVÝ POKLOP D400</t>
  </si>
  <si>
    <t xml:space="preserve">poklopy na vstupní šachty VZ - VŠ1 až VŠ4</t>
  </si>
  <si>
    <t xml:space="preserve">dle PD: 
4=4,000 [A]</t>
  </si>
  <si>
    <t xml:space="preserve">Položka zahrnuje dodávku a osazení předepsaného poklopu včetně rámu</t>
  </si>
  <si>
    <t xml:space="preserve">24</t>
  </si>
  <si>
    <t xml:space="preserve">899642</t>
  </si>
  <si>
    <t xml:space="preserve">ZKOUŠKA VODOTĚSNOSTI POTRUBÍ DN DO 200MM</t>
  </si>
  <si>
    <t xml:space="preserve"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</si>
  <si>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25</t>
  </si>
  <si>
    <t xml:space="preserve">89980</t>
  </si>
  <si>
    <t xml:space="preserve">TELEVIZNÍ PROHLÍDKA POTRUBÍ</t>
  </si>
  <si>
    <t xml:space="preserve">položka zahrnuje prohlídku potrubí televizní kamerou, záznam prohlídky na nosičích DVD a vyhotovení závěrečného písemného protokolu</t>
  </si>
  <si>
    <t xml:space="preserve">Ostatní konstrukce a práce</t>
  </si>
  <si>
    <t xml:space="preserve">26</t>
  </si>
  <si>
    <t xml:space="preserve">96615</t>
  </si>
  <si>
    <t xml:space="preserve">BOURÁNÍ KONSTRUKCÍ Z PROSTÉHO BETONU</t>
  </si>
  <si>
    <t xml:space="preserve">odhad bourání ve výkopech pro kanalizaci: 
1=1,000 [A]</t>
  </si>
  <si>
    <t xml:space="preserve"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</si>
</sst>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_-* #,##0.00\ _K_č_-;\-* #,##0.00\ _K_č_-;_-* \-??\ _K_č_-;_-@_-"/>
    <numFmt numFmtId="166" formatCode="_-* #,##0\ _K_č_-;\-* #,##0\ _K_č_-;_-* &quot;- &quot;_K_č_-;_-@_-"/>
    <numFmt numFmtId="167" formatCode="_-* #,##0.00&quot; Kč&quot;_-;\-* #,##0.00&quot; Kč&quot;_-;_-* \-??&quot; Kč&quot;_-;_-@_-"/>
    <numFmt numFmtId="168" formatCode="_-* #,##0&quot; Kč&quot;_-;\-* #,##0&quot; Kč&quot;_-;_-* &quot;- Kč&quot;_-;_-@_-"/>
    <numFmt numFmtId="169" formatCode="0\ %"/>
    <numFmt numFmtId="170" formatCode="#,##0.00"/>
    <numFmt numFmtId="171" formatCode="#,##0.000"/>
  </numFmts>
  <fonts count="10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1"/>
    </font>
    <font>
      <b val="true"/>
      <sz val="16"/>
      <color rgb="FF000000"/>
      <name val="Arial"/>
      <family val="0"/>
      <charset val="1"/>
    </font>
    <font>
      <b val="true"/>
      <sz val="11"/>
      <name val="Arial"/>
      <family val="0"/>
      <charset val="1"/>
    </font>
    <font>
      <sz val="10"/>
      <color rgb="FFFFFFFF"/>
      <name val="Arial"/>
      <family val="0"/>
      <charset val="1"/>
    </font>
    <font>
      <b val="true"/>
      <sz val="10"/>
      <name val="Arial"/>
      <family val="0"/>
      <charset val="1"/>
    </font>
    <font>
      <i val="true"/>
      <sz val="10"/>
      <name val="Arial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CB441A"/>
        <bgColor rgb="FF993366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false" applyBorder="false" applyAlignment="false" applyProtection="false"/>
    <xf numFmtId="166" fontId="0" fillId="0" borderId="0" applyFont="false" applyBorder="false" applyAlignment="false" applyProtection="false"/>
    <xf numFmtId="167" fontId="0" fillId="0" borderId="0" applyFont="false" applyBorder="false" applyAlignment="false" applyProtection="false"/>
    <xf numFmtId="168" fontId="0" fillId="0" borderId="0" applyFont="fals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fals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4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4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0" xfId="24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2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3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2" borderId="3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" xfId="24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4" xfId="24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3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4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4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8" fillId="2" borderId="4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24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3" xfId="24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3" xfId="24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3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4" fillId="0" borderId="3" xfId="24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5" xfId="24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3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4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3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" xfId="24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8" fillId="2" borderId="1" xfId="24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" xfId="20"/>
    <cellStyle name="Comma [0]" xfId="21"/>
    <cellStyle name="Currency" xfId="22"/>
    <cellStyle name="Currency [0]" xfId="23"/>
    <cellStyle name="Normal" xfId="24"/>
    <cellStyle name="Percent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B441A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571680</xdr:colOff>
      <xdr:row>0</xdr:row>
      <xdr:rowOff>9360</xdr:rowOff>
    </xdr:from>
    <xdr:to>
      <xdr:col>2</xdr:col>
      <xdr:colOff>495360</xdr:colOff>
      <xdr:row>1</xdr:row>
      <xdr:rowOff>317520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571680" y="9360"/>
          <a:ext cx="750240" cy="46980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1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50" workbookViewId="0">
      <pane xSplit="0" ySplit="7" topLeftCell="A8" activePane="bottomLeft" state="frozen"/>
      <selection pane="topLeft" activeCell="A1" activeCellId="0" sqref="A1"/>
      <selection pane="bottomLeft" activeCell="J1" activeCellId="0" sqref="J1"/>
    </sheetView>
  </sheetViews>
  <sheetFormatPr defaultRowHeight="12.75" zeroHeight="false" outlineLevelRow="0" outlineLevelCol="0"/>
  <cols>
    <col collapsed="false" customWidth="true" hidden="true" outlineLevel="0" max="1" min="1" style="0" width="9.14"/>
    <col collapsed="false" customWidth="true" hidden="false" outlineLevel="0" max="2" min="2" style="0" width="11.72"/>
    <col collapsed="false" customWidth="true" hidden="false" outlineLevel="0" max="3" min="3" style="0" width="14.71"/>
    <col collapsed="false" customWidth="true" hidden="false" outlineLevel="0" max="4" min="4" style="0" width="9.71"/>
    <col collapsed="false" customWidth="true" hidden="false" outlineLevel="0" max="5" min="5" style="0" width="70.72"/>
    <col collapsed="false" customWidth="true" hidden="false" outlineLevel="0" max="6" min="6" style="0" width="11.72"/>
    <col collapsed="false" customWidth="true" hidden="false" outlineLevel="0" max="9" min="7" style="0" width="16.71"/>
    <col collapsed="false" customWidth="true" hidden="true" outlineLevel="0" max="13" min="10" style="0" width="9.14"/>
    <col collapsed="false" customWidth="true" hidden="false" outlineLevel="0" max="1019" min="14" style="0" width="9.14"/>
    <col collapsed="false" customWidth="false" hidden="false" outlineLevel="0" max="1025" min="1020" style="0" width="11.52"/>
  </cols>
  <sheetData>
    <row r="1" customFormat="false" ht="12.75" hidden="false" customHeight="true" outlineLevel="0" collapsed="false">
      <c r="A1" s="0" t="s">
        <v>0</v>
      </c>
      <c r="B1" s="1"/>
      <c r="C1" s="1"/>
      <c r="D1" s="1"/>
      <c r="E1" s="1" t="s">
        <v>1</v>
      </c>
      <c r="F1" s="1"/>
      <c r="G1" s="1"/>
      <c r="H1" s="1"/>
      <c r="I1" s="1"/>
      <c r="K1" s="0" t="s">
        <v>2</v>
      </c>
    </row>
    <row r="2" customFormat="false" ht="25" hidden="false" customHeight="true" outlineLevel="0" collapsed="false">
      <c r="B2" s="1"/>
      <c r="C2" s="1"/>
      <c r="D2" s="1"/>
      <c r="E2" s="2" t="s">
        <v>3</v>
      </c>
      <c r="F2" s="1"/>
      <c r="G2" s="1"/>
      <c r="H2" s="3"/>
      <c r="I2" s="3"/>
      <c r="J2" s="0" t="n">
        <f aca="false">0+J8+J17+J74+J79+J88+J113</f>
        <v>0</v>
      </c>
      <c r="K2" s="0" t="s">
        <v>2</v>
      </c>
    </row>
    <row r="3" customFormat="false" ht="15" hidden="false" customHeight="true" outlineLevel="0" collapsed="false">
      <c r="A3" s="0" t="s">
        <v>4</v>
      </c>
      <c r="B3" s="4" t="s">
        <v>5</v>
      </c>
      <c r="C3" s="5" t="s">
        <v>6</v>
      </c>
      <c r="D3" s="5"/>
      <c r="E3" s="6" t="s">
        <v>7</v>
      </c>
      <c r="F3" s="1"/>
      <c r="G3" s="7"/>
      <c r="H3" s="8" t="s">
        <v>8</v>
      </c>
      <c r="I3" s="9" t="n">
        <f aca="false">0+I8+I17+I74+I79+I88+I113</f>
        <v>0</v>
      </c>
      <c r="J3" s="0" t="s">
        <v>9</v>
      </c>
      <c r="K3" s="0" t="s">
        <v>10</v>
      </c>
    </row>
    <row r="4" customFormat="false" ht="15" hidden="false" customHeight="true" outlineLevel="0" collapsed="false">
      <c r="A4" s="0" t="s">
        <v>11</v>
      </c>
      <c r="B4" s="10" t="s">
        <v>12</v>
      </c>
      <c r="C4" s="11" t="s">
        <v>8</v>
      </c>
      <c r="D4" s="11"/>
      <c r="E4" s="12" t="s">
        <v>13</v>
      </c>
      <c r="F4" s="3"/>
      <c r="G4" s="3"/>
      <c r="H4" s="13"/>
      <c r="I4" s="13"/>
      <c r="J4" s="0" t="s">
        <v>14</v>
      </c>
      <c r="K4" s="0" t="s">
        <v>10</v>
      </c>
    </row>
    <row r="5" customFormat="false" ht="12.75" hidden="false" customHeight="true" outlineLevel="0" collapsed="false">
      <c r="A5" s="14" t="s">
        <v>15</v>
      </c>
      <c r="B5" s="14" t="s">
        <v>16</v>
      </c>
      <c r="C5" s="14" t="s">
        <v>17</v>
      </c>
      <c r="D5" s="14" t="s">
        <v>18</v>
      </c>
      <c r="E5" s="14" t="s">
        <v>19</v>
      </c>
      <c r="F5" s="14" t="s">
        <v>20</v>
      </c>
      <c r="G5" s="14" t="s">
        <v>21</v>
      </c>
      <c r="H5" s="14" t="s">
        <v>22</v>
      </c>
      <c r="I5" s="14"/>
      <c r="J5" s="0" t="s">
        <v>23</v>
      </c>
      <c r="K5" s="0" t="s">
        <v>10</v>
      </c>
    </row>
    <row r="6" customFormat="false" ht="12.75" hidden="false" customHeight="true" outlineLevel="0" collapsed="false">
      <c r="A6" s="14"/>
      <c r="B6" s="14"/>
      <c r="C6" s="14"/>
      <c r="D6" s="14"/>
      <c r="E6" s="14"/>
      <c r="F6" s="14"/>
      <c r="G6" s="14"/>
      <c r="H6" s="14" t="s">
        <v>24</v>
      </c>
      <c r="I6" s="14" t="s">
        <v>25</v>
      </c>
    </row>
    <row r="7" customFormat="false" ht="12.75" hidden="false" customHeight="true" outlineLevel="0" collapsed="false">
      <c r="A7" s="14" t="s">
        <v>26</v>
      </c>
      <c r="B7" s="14" t="s">
        <v>27</v>
      </c>
      <c r="C7" s="14" t="s">
        <v>10</v>
      </c>
      <c r="D7" s="14" t="s">
        <v>2</v>
      </c>
      <c r="E7" s="14" t="s">
        <v>28</v>
      </c>
      <c r="F7" s="14" t="s">
        <v>29</v>
      </c>
      <c r="G7" s="14" t="s">
        <v>30</v>
      </c>
      <c r="H7" s="14" t="s">
        <v>31</v>
      </c>
      <c r="I7" s="14" t="s">
        <v>32</v>
      </c>
    </row>
    <row r="8" customFormat="false" ht="12.75" hidden="false" customHeight="true" outlineLevel="0" collapsed="false">
      <c r="A8" s="13" t="s">
        <v>33</v>
      </c>
      <c r="B8" s="13"/>
      <c r="C8" s="15" t="s">
        <v>26</v>
      </c>
      <c r="D8" s="13"/>
      <c r="E8" s="16" t="s">
        <v>34</v>
      </c>
      <c r="F8" s="13"/>
      <c r="G8" s="13"/>
      <c r="H8" s="13"/>
      <c r="I8" s="17" t="n">
        <f aca="false">0+L8</f>
        <v>0</v>
      </c>
      <c r="J8" s="0" t="n">
        <f aca="false">0+M8</f>
        <v>0</v>
      </c>
      <c r="L8" s="0" t="n">
        <f aca="false">0+I9+I13</f>
        <v>0</v>
      </c>
      <c r="M8" s="0" t="n">
        <f aca="false">0+J9+J13</f>
        <v>0</v>
      </c>
    </row>
    <row r="9" customFormat="false" ht="12.8" hidden="false" customHeight="false" outlineLevel="0" collapsed="false">
      <c r="A9" s="18" t="s">
        <v>35</v>
      </c>
      <c r="B9" s="19" t="s">
        <v>27</v>
      </c>
      <c r="C9" s="19" t="s">
        <v>36</v>
      </c>
      <c r="D9" s="18"/>
      <c r="E9" s="20" t="s">
        <v>37</v>
      </c>
      <c r="F9" s="21" t="s">
        <v>38</v>
      </c>
      <c r="G9" s="22" t="n">
        <v>1</v>
      </c>
      <c r="H9" s="23" t="n">
        <v>0</v>
      </c>
      <c r="I9" s="23" t="n">
        <f aca="false">ROUND(ROUND(H9,2)*ROUND(G9,3),2)</f>
        <v>0</v>
      </c>
      <c r="J9" s="0" t="n">
        <f aca="false">(I9*21)/100</f>
        <v>0</v>
      </c>
      <c r="K9" s="0" t="s">
        <v>10</v>
      </c>
    </row>
    <row r="10" customFormat="false" ht="12.8" hidden="false" customHeight="false" outlineLevel="0" collapsed="false">
      <c r="A10" s="24" t="s">
        <v>39</v>
      </c>
      <c r="E10" s="25" t="s">
        <v>40</v>
      </c>
    </row>
    <row r="11" customFormat="false" ht="23.85" hidden="false" customHeight="false" outlineLevel="0" collapsed="false">
      <c r="A11" s="26" t="s">
        <v>41</v>
      </c>
      <c r="E11" s="27" t="s">
        <v>42</v>
      </c>
    </row>
    <row r="12" customFormat="false" ht="23.85" hidden="false" customHeight="false" outlineLevel="0" collapsed="false">
      <c r="A12" s="0" t="s">
        <v>43</v>
      </c>
      <c r="E12" s="25" t="s">
        <v>44</v>
      </c>
    </row>
    <row r="13" customFormat="false" ht="12.8" hidden="false" customHeight="false" outlineLevel="0" collapsed="false">
      <c r="A13" s="18" t="s">
        <v>35</v>
      </c>
      <c r="B13" s="19" t="s">
        <v>10</v>
      </c>
      <c r="C13" s="19" t="s">
        <v>45</v>
      </c>
      <c r="D13" s="18"/>
      <c r="E13" s="20" t="s">
        <v>46</v>
      </c>
      <c r="F13" s="21" t="s">
        <v>38</v>
      </c>
      <c r="G13" s="22" t="n">
        <v>342.387</v>
      </c>
      <c r="H13" s="23" t="n">
        <v>0</v>
      </c>
      <c r="I13" s="23" t="n">
        <f aca="false">ROUND(ROUND(H13,2)*ROUND(G13,3),2)</f>
        <v>0</v>
      </c>
      <c r="J13" s="0" t="n">
        <f aca="false">(I13*21)/100</f>
        <v>0</v>
      </c>
      <c r="K13" s="0" t="s">
        <v>10</v>
      </c>
    </row>
    <row r="14" customFormat="false" ht="12.8" hidden="false" customHeight="false" outlineLevel="0" collapsed="false">
      <c r="A14" s="24" t="s">
        <v>39</v>
      </c>
      <c r="E14" s="25" t="s">
        <v>47</v>
      </c>
    </row>
    <row r="15" customFormat="false" ht="35.05" hidden="false" customHeight="false" outlineLevel="0" collapsed="false">
      <c r="A15" s="26" t="s">
        <v>41</v>
      </c>
      <c r="E15" s="27" t="s">
        <v>48</v>
      </c>
    </row>
    <row r="16" customFormat="false" ht="23.85" hidden="false" customHeight="false" outlineLevel="0" collapsed="false">
      <c r="A16" s="0" t="s">
        <v>43</v>
      </c>
      <c r="E16" s="25" t="s">
        <v>49</v>
      </c>
    </row>
    <row r="17" customFormat="false" ht="12.75" hidden="false" customHeight="true" outlineLevel="0" collapsed="false">
      <c r="A17" s="3" t="s">
        <v>33</v>
      </c>
      <c r="B17" s="3"/>
      <c r="C17" s="28" t="s">
        <v>27</v>
      </c>
      <c r="D17" s="3"/>
      <c r="E17" s="16" t="s">
        <v>50</v>
      </c>
      <c r="F17" s="3"/>
      <c r="G17" s="3"/>
      <c r="H17" s="3"/>
      <c r="I17" s="29" t="n">
        <f aca="false">0+L17</f>
        <v>0</v>
      </c>
      <c r="J17" s="0" t="n">
        <f aca="false">0+M17</f>
        <v>0</v>
      </c>
      <c r="L17" s="0" t="n">
        <f aca="false">0+I18+I22+I26+I30+I34+I38+I42+I46+I50+I54+I58+I62+I66+I70</f>
        <v>0</v>
      </c>
      <c r="M17" s="0" t="n">
        <f aca="false">0+J18+J22+J26+J30+J34+J38+J42+J46+J50+J54+J58+J62+J66+J70</f>
        <v>0</v>
      </c>
    </row>
    <row r="18" customFormat="false" ht="12.8" hidden="false" customHeight="false" outlineLevel="0" collapsed="false">
      <c r="A18" s="18" t="s">
        <v>35</v>
      </c>
      <c r="B18" s="19" t="s">
        <v>2</v>
      </c>
      <c r="C18" s="19" t="s">
        <v>51</v>
      </c>
      <c r="D18" s="18"/>
      <c r="E18" s="20" t="s">
        <v>52</v>
      </c>
      <c r="F18" s="21" t="s">
        <v>53</v>
      </c>
      <c r="G18" s="22" t="n">
        <v>47.77</v>
      </c>
      <c r="H18" s="23" t="n">
        <v>0</v>
      </c>
      <c r="I18" s="23" t="n">
        <f aca="false">ROUND(ROUND(H18,2)*ROUND(G18,3),2)</f>
        <v>0</v>
      </c>
      <c r="J18" s="0" t="n">
        <f aca="false">(I18*21)/100</f>
        <v>0</v>
      </c>
      <c r="K18" s="0" t="s">
        <v>10</v>
      </c>
    </row>
    <row r="19" customFormat="false" ht="12.8" hidden="false" customHeight="false" outlineLevel="0" collapsed="false">
      <c r="A19" s="24" t="s">
        <v>39</v>
      </c>
      <c r="E19" s="25" t="s">
        <v>54</v>
      </c>
    </row>
    <row r="20" customFormat="false" ht="35.05" hidden="false" customHeight="false" outlineLevel="0" collapsed="false">
      <c r="A20" s="26" t="s">
        <v>41</v>
      </c>
      <c r="E20" s="27" t="s">
        <v>55</v>
      </c>
    </row>
    <row r="21" customFormat="false" ht="12.8" hidden="false" customHeight="false" outlineLevel="0" collapsed="false">
      <c r="A21" s="0" t="s">
        <v>43</v>
      </c>
      <c r="E21" s="25" t="s">
        <v>56</v>
      </c>
    </row>
    <row r="22" customFormat="false" ht="12.8" hidden="false" customHeight="false" outlineLevel="0" collapsed="false">
      <c r="A22" s="18" t="s">
        <v>35</v>
      </c>
      <c r="B22" s="19" t="s">
        <v>28</v>
      </c>
      <c r="C22" s="19" t="s">
        <v>57</v>
      </c>
      <c r="D22" s="18"/>
      <c r="E22" s="20" t="s">
        <v>58</v>
      </c>
      <c r="F22" s="21" t="s">
        <v>38</v>
      </c>
      <c r="G22" s="22" t="n">
        <v>7.166</v>
      </c>
      <c r="H22" s="23" t="n">
        <v>0</v>
      </c>
      <c r="I22" s="23" t="n">
        <f aca="false">ROUND(ROUND(H22,2)*ROUND(G22,3),2)</f>
        <v>0</v>
      </c>
      <c r="J22" s="0" t="n">
        <f aca="false">(I22*21)/100</f>
        <v>0</v>
      </c>
      <c r="K22" s="0" t="s">
        <v>10</v>
      </c>
    </row>
    <row r="23" customFormat="false" ht="23.85" hidden="false" customHeight="false" outlineLevel="0" collapsed="false">
      <c r="A23" s="24" t="s">
        <v>39</v>
      </c>
      <c r="E23" s="25" t="s">
        <v>59</v>
      </c>
    </row>
    <row r="24" customFormat="false" ht="23.85" hidden="false" customHeight="false" outlineLevel="0" collapsed="false">
      <c r="A24" s="26" t="s">
        <v>41</v>
      </c>
      <c r="E24" s="27" t="s">
        <v>60</v>
      </c>
    </row>
    <row r="25" customFormat="false" ht="35.05" hidden="false" customHeight="false" outlineLevel="0" collapsed="false">
      <c r="A25" s="0" t="s">
        <v>43</v>
      </c>
      <c r="E25" s="25" t="s">
        <v>61</v>
      </c>
    </row>
    <row r="26" customFormat="false" ht="12.8" hidden="false" customHeight="false" outlineLevel="0" collapsed="false">
      <c r="A26" s="18" t="s">
        <v>35</v>
      </c>
      <c r="B26" s="19" t="s">
        <v>29</v>
      </c>
      <c r="C26" s="19" t="s">
        <v>62</v>
      </c>
      <c r="D26" s="18"/>
      <c r="E26" s="20" t="s">
        <v>63</v>
      </c>
      <c r="F26" s="21" t="s">
        <v>38</v>
      </c>
      <c r="G26" s="22" t="n">
        <v>317.854</v>
      </c>
      <c r="H26" s="23" t="n">
        <v>0</v>
      </c>
      <c r="I26" s="23" t="n">
        <f aca="false">ROUND(ROUND(H26,2)*ROUND(G26,3),2)</f>
        <v>0</v>
      </c>
      <c r="J26" s="0" t="n">
        <f aca="false">(I26*0)/100</f>
        <v>0</v>
      </c>
      <c r="K26" s="0" t="s">
        <v>26</v>
      </c>
    </row>
    <row r="27" customFormat="false" ht="12.8" hidden="false" customHeight="false" outlineLevel="0" collapsed="false">
      <c r="A27" s="24" t="s">
        <v>39</v>
      </c>
      <c r="E27" s="25" t="s">
        <v>64</v>
      </c>
    </row>
    <row r="28" customFormat="false" ht="314.9" hidden="false" customHeight="false" outlineLevel="0" collapsed="false">
      <c r="A28" s="26" t="s">
        <v>41</v>
      </c>
      <c r="E28" s="27" t="s">
        <v>65</v>
      </c>
    </row>
    <row r="29" customFormat="false" ht="281.3" hidden="false" customHeight="false" outlineLevel="0" collapsed="false">
      <c r="A29" s="0" t="s">
        <v>43</v>
      </c>
      <c r="E29" s="25" t="s">
        <v>66</v>
      </c>
    </row>
    <row r="30" customFormat="false" ht="12.8" hidden="false" customHeight="false" outlineLevel="0" collapsed="false">
      <c r="A30" s="18" t="s">
        <v>35</v>
      </c>
      <c r="B30" s="19" t="s">
        <v>30</v>
      </c>
      <c r="C30" s="19" t="s">
        <v>67</v>
      </c>
      <c r="D30" s="18"/>
      <c r="E30" s="20" t="s">
        <v>68</v>
      </c>
      <c r="F30" s="21" t="s">
        <v>38</v>
      </c>
      <c r="G30" s="22" t="n">
        <v>37.422</v>
      </c>
      <c r="H30" s="23" t="n">
        <v>0</v>
      </c>
      <c r="I30" s="23" t="n">
        <f aca="false">ROUND(ROUND(H30,2)*ROUND(G30,3),2)</f>
        <v>0</v>
      </c>
      <c r="J30" s="0" t="n">
        <f aca="false">(I30*21)/100</f>
        <v>0</v>
      </c>
      <c r="K30" s="0" t="s">
        <v>10</v>
      </c>
    </row>
    <row r="31" customFormat="false" ht="23.85" hidden="false" customHeight="false" outlineLevel="0" collapsed="false">
      <c r="A31" s="24" t="s">
        <v>39</v>
      </c>
      <c r="E31" s="25" t="s">
        <v>69</v>
      </c>
    </row>
    <row r="32" customFormat="false" ht="314.9" hidden="false" customHeight="false" outlineLevel="0" collapsed="false">
      <c r="A32" s="26" t="s">
        <v>41</v>
      </c>
      <c r="E32" s="27" t="s">
        <v>70</v>
      </c>
    </row>
    <row r="33" customFormat="false" ht="281.3" hidden="false" customHeight="false" outlineLevel="0" collapsed="false">
      <c r="A33" s="0" t="s">
        <v>43</v>
      </c>
      <c r="E33" s="25" t="s">
        <v>66</v>
      </c>
    </row>
    <row r="34" customFormat="false" ht="12.8" hidden="false" customHeight="false" outlineLevel="0" collapsed="false">
      <c r="A34" s="18" t="s">
        <v>35</v>
      </c>
      <c r="B34" s="19" t="s">
        <v>71</v>
      </c>
      <c r="C34" s="19" t="s">
        <v>72</v>
      </c>
      <c r="D34" s="18"/>
      <c r="E34" s="20" t="s">
        <v>73</v>
      </c>
      <c r="F34" s="21" t="s">
        <v>38</v>
      </c>
      <c r="G34" s="22" t="n">
        <v>27.591</v>
      </c>
      <c r="H34" s="23" t="n">
        <v>0</v>
      </c>
      <c r="I34" s="23" t="n">
        <f aca="false">ROUND(ROUND(H34,2)*ROUND(G34,3),2)</f>
        <v>0</v>
      </c>
      <c r="J34" s="0" t="n">
        <f aca="false">(I34*0)/100</f>
        <v>0</v>
      </c>
      <c r="K34" s="0" t="s">
        <v>26</v>
      </c>
    </row>
    <row r="35" customFormat="false" ht="23.85" hidden="false" customHeight="false" outlineLevel="0" collapsed="false">
      <c r="A35" s="24" t="s">
        <v>39</v>
      </c>
      <c r="E35" s="25" t="s">
        <v>74</v>
      </c>
    </row>
    <row r="36" customFormat="false" ht="158.2" hidden="false" customHeight="false" outlineLevel="0" collapsed="false">
      <c r="A36" s="26" t="s">
        <v>41</v>
      </c>
      <c r="E36" s="27" t="s">
        <v>75</v>
      </c>
    </row>
    <row r="37" customFormat="false" ht="281.3" hidden="false" customHeight="false" outlineLevel="0" collapsed="false">
      <c r="A37" s="0" t="s">
        <v>43</v>
      </c>
      <c r="E37" s="25" t="s">
        <v>66</v>
      </c>
    </row>
    <row r="38" customFormat="false" ht="12.8" hidden="false" customHeight="false" outlineLevel="0" collapsed="false">
      <c r="A38" s="18" t="s">
        <v>35</v>
      </c>
      <c r="B38" s="19" t="s">
        <v>76</v>
      </c>
      <c r="C38" s="19" t="s">
        <v>77</v>
      </c>
      <c r="D38" s="18"/>
      <c r="E38" s="20" t="s">
        <v>78</v>
      </c>
      <c r="F38" s="21" t="s">
        <v>38</v>
      </c>
      <c r="G38" s="22" t="n">
        <v>304.965</v>
      </c>
      <c r="H38" s="23" t="n">
        <v>0</v>
      </c>
      <c r="I38" s="23" t="n">
        <f aca="false">ROUND(ROUND(H38,2)*ROUND(G38,3),2)</f>
        <v>0</v>
      </c>
      <c r="J38" s="0" t="n">
        <f aca="false">(I38*21)/100</f>
        <v>0</v>
      </c>
      <c r="K38" s="0" t="s">
        <v>10</v>
      </c>
    </row>
    <row r="39" customFormat="false" ht="35.05" hidden="false" customHeight="false" outlineLevel="0" collapsed="false">
      <c r="A39" s="24" t="s">
        <v>39</v>
      </c>
      <c r="E39" s="25" t="s">
        <v>79</v>
      </c>
    </row>
    <row r="40" customFormat="false" ht="158.2" hidden="false" customHeight="false" outlineLevel="0" collapsed="false">
      <c r="A40" s="26" t="s">
        <v>41</v>
      </c>
      <c r="E40" s="27" t="s">
        <v>80</v>
      </c>
    </row>
    <row r="41" customFormat="false" ht="281.3" hidden="false" customHeight="false" outlineLevel="0" collapsed="false">
      <c r="A41" s="0" t="s">
        <v>43</v>
      </c>
      <c r="E41" s="25" t="s">
        <v>66</v>
      </c>
    </row>
    <row r="42" customFormat="false" ht="12.8" hidden="false" customHeight="false" outlineLevel="0" collapsed="false">
      <c r="A42" s="18" t="s">
        <v>35</v>
      </c>
      <c r="B42" s="19" t="s">
        <v>31</v>
      </c>
      <c r="C42" s="19" t="s">
        <v>81</v>
      </c>
      <c r="D42" s="18"/>
      <c r="E42" s="20" t="s">
        <v>82</v>
      </c>
      <c r="F42" s="21" t="s">
        <v>38</v>
      </c>
      <c r="G42" s="22" t="n">
        <v>342.387</v>
      </c>
      <c r="H42" s="23" t="n">
        <v>0</v>
      </c>
      <c r="I42" s="23" t="n">
        <f aca="false">ROUND(ROUND(H42,2)*ROUND(G42,3),2)</f>
        <v>0</v>
      </c>
      <c r="J42" s="0" t="n">
        <f aca="false">(I42*0)/100</f>
        <v>0</v>
      </c>
      <c r="K42" s="0" t="s">
        <v>26</v>
      </c>
    </row>
    <row r="43" customFormat="false" ht="12.8" hidden="false" customHeight="false" outlineLevel="0" collapsed="false">
      <c r="A43" s="24" t="s">
        <v>39</v>
      </c>
      <c r="E43" s="25"/>
    </row>
    <row r="44" customFormat="false" ht="35.05" hidden="false" customHeight="false" outlineLevel="0" collapsed="false">
      <c r="A44" s="26" t="s">
        <v>41</v>
      </c>
      <c r="E44" s="27" t="s">
        <v>48</v>
      </c>
    </row>
    <row r="45" customFormat="false" ht="169.4" hidden="false" customHeight="false" outlineLevel="0" collapsed="false">
      <c r="A45" s="0" t="s">
        <v>43</v>
      </c>
      <c r="E45" s="25" t="s">
        <v>83</v>
      </c>
    </row>
    <row r="46" customFormat="false" ht="12.8" hidden="false" customHeight="false" outlineLevel="0" collapsed="false">
      <c r="A46" s="18" t="s">
        <v>35</v>
      </c>
      <c r="B46" s="19" t="s">
        <v>32</v>
      </c>
      <c r="C46" s="19" t="s">
        <v>84</v>
      </c>
      <c r="D46" s="18"/>
      <c r="E46" s="20" t="s">
        <v>85</v>
      </c>
      <c r="F46" s="21" t="s">
        <v>38</v>
      </c>
      <c r="G46" s="22" t="n">
        <v>27.591</v>
      </c>
      <c r="H46" s="23" t="n">
        <v>0</v>
      </c>
      <c r="I46" s="23" t="n">
        <f aca="false">ROUND(ROUND(H46,2)*ROUND(G46,3),2)</f>
        <v>0</v>
      </c>
      <c r="J46" s="0" t="n">
        <f aca="false">(I46*21)/100</f>
        <v>0</v>
      </c>
      <c r="K46" s="0" t="s">
        <v>10</v>
      </c>
    </row>
    <row r="47" customFormat="false" ht="23.85" hidden="false" customHeight="false" outlineLevel="0" collapsed="false">
      <c r="A47" s="24" t="s">
        <v>39</v>
      </c>
      <c r="E47" s="25" t="s">
        <v>86</v>
      </c>
    </row>
    <row r="48" customFormat="false" ht="79.85" hidden="false" customHeight="false" outlineLevel="0" collapsed="false">
      <c r="A48" s="26" t="s">
        <v>41</v>
      </c>
      <c r="E48" s="27" t="s">
        <v>87</v>
      </c>
    </row>
    <row r="49" customFormat="false" ht="202.95" hidden="false" customHeight="false" outlineLevel="0" collapsed="false">
      <c r="A49" s="0" t="s">
        <v>43</v>
      </c>
      <c r="E49" s="25" t="s">
        <v>88</v>
      </c>
    </row>
    <row r="50" customFormat="false" ht="12.8" hidden="false" customHeight="false" outlineLevel="0" collapsed="false">
      <c r="A50" s="18" t="s">
        <v>35</v>
      </c>
      <c r="B50" s="19" t="s">
        <v>89</v>
      </c>
      <c r="C50" s="19" t="s">
        <v>90</v>
      </c>
      <c r="D50" s="18"/>
      <c r="E50" s="20" t="s">
        <v>91</v>
      </c>
      <c r="F50" s="21" t="s">
        <v>38</v>
      </c>
      <c r="G50" s="22" t="n">
        <v>271.792</v>
      </c>
      <c r="H50" s="23" t="n">
        <v>0</v>
      </c>
      <c r="I50" s="23" t="n">
        <f aca="false">ROUND(ROUND(H50,2)*ROUND(G50,3),2)</f>
        <v>0</v>
      </c>
      <c r="J50" s="0" t="n">
        <f aca="false">(I50*21)/100</f>
        <v>0</v>
      </c>
      <c r="K50" s="0" t="s">
        <v>10</v>
      </c>
    </row>
    <row r="51" customFormat="false" ht="23.85" hidden="false" customHeight="false" outlineLevel="0" collapsed="false">
      <c r="A51" s="24" t="s">
        <v>39</v>
      </c>
      <c r="E51" s="25" t="s">
        <v>92</v>
      </c>
    </row>
    <row r="52" customFormat="false" ht="68.65" hidden="false" customHeight="false" outlineLevel="0" collapsed="false">
      <c r="A52" s="26" t="s">
        <v>41</v>
      </c>
      <c r="E52" s="27" t="s">
        <v>93</v>
      </c>
    </row>
    <row r="53" customFormat="false" ht="202.95" hidden="false" customHeight="false" outlineLevel="0" collapsed="false">
      <c r="A53" s="0" t="s">
        <v>43</v>
      </c>
      <c r="E53" s="25" t="s">
        <v>94</v>
      </c>
    </row>
    <row r="54" customFormat="false" ht="12.8" hidden="false" customHeight="false" outlineLevel="0" collapsed="false">
      <c r="A54" s="18" t="s">
        <v>35</v>
      </c>
      <c r="B54" s="19" t="s">
        <v>95</v>
      </c>
      <c r="C54" s="19" t="s">
        <v>96</v>
      </c>
      <c r="D54" s="18"/>
      <c r="E54" s="20" t="s">
        <v>97</v>
      </c>
      <c r="F54" s="21" t="s">
        <v>38</v>
      </c>
      <c r="G54" s="22" t="n">
        <v>317.854</v>
      </c>
      <c r="H54" s="23" t="n">
        <v>0</v>
      </c>
      <c r="I54" s="23" t="n">
        <f aca="false">ROUND(ROUND(H54,2)*ROUND(G54,3),2)</f>
        <v>0</v>
      </c>
      <c r="J54" s="0" t="n">
        <f aca="false">(I54*21)/100</f>
        <v>0</v>
      </c>
      <c r="K54" s="0" t="s">
        <v>10</v>
      </c>
    </row>
    <row r="55" customFormat="false" ht="23.85" hidden="false" customHeight="false" outlineLevel="0" collapsed="false">
      <c r="A55" s="24" t="s">
        <v>39</v>
      </c>
      <c r="E55" s="25" t="s">
        <v>98</v>
      </c>
    </row>
    <row r="56" customFormat="false" ht="102.2" hidden="false" customHeight="false" outlineLevel="0" collapsed="false">
      <c r="A56" s="26" t="s">
        <v>41</v>
      </c>
      <c r="E56" s="27" t="s">
        <v>99</v>
      </c>
    </row>
    <row r="57" customFormat="false" ht="270.1" hidden="false" customHeight="false" outlineLevel="0" collapsed="false">
      <c r="A57" s="0" t="s">
        <v>43</v>
      </c>
      <c r="E57" s="25" t="s">
        <v>100</v>
      </c>
    </row>
    <row r="58" customFormat="false" ht="12.8" hidden="false" customHeight="false" outlineLevel="0" collapsed="false">
      <c r="A58" s="18" t="s">
        <v>35</v>
      </c>
      <c r="B58" s="19" t="s">
        <v>101</v>
      </c>
      <c r="C58" s="19" t="s">
        <v>102</v>
      </c>
      <c r="D58" s="18"/>
      <c r="E58" s="20" t="s">
        <v>103</v>
      </c>
      <c r="F58" s="21" t="s">
        <v>38</v>
      </c>
      <c r="G58" s="22" t="n">
        <v>24.092</v>
      </c>
      <c r="H58" s="23" t="n">
        <v>0</v>
      </c>
      <c r="I58" s="23" t="n">
        <f aca="false">ROUND(ROUND(H58,2)*ROUND(G58,3),2)</f>
        <v>0</v>
      </c>
      <c r="J58" s="0" t="n">
        <f aca="false">(I58*21)/100</f>
        <v>0</v>
      </c>
      <c r="K58" s="0" t="s">
        <v>10</v>
      </c>
    </row>
    <row r="59" customFormat="false" ht="12.8" hidden="false" customHeight="false" outlineLevel="0" collapsed="false">
      <c r="A59" s="24" t="s">
        <v>39</v>
      </c>
      <c r="E59" s="25" t="s">
        <v>104</v>
      </c>
    </row>
    <row r="60" customFormat="false" ht="57.45" hidden="false" customHeight="false" outlineLevel="0" collapsed="false">
      <c r="A60" s="26" t="s">
        <v>41</v>
      </c>
      <c r="E60" s="27" t="s">
        <v>105</v>
      </c>
    </row>
    <row r="61" customFormat="false" ht="258.95" hidden="false" customHeight="false" outlineLevel="0" collapsed="false">
      <c r="A61" s="0" t="s">
        <v>43</v>
      </c>
      <c r="E61" s="25" t="s">
        <v>106</v>
      </c>
    </row>
    <row r="62" customFormat="false" ht="12.8" hidden="false" customHeight="false" outlineLevel="0" collapsed="false">
      <c r="A62" s="18" t="s">
        <v>35</v>
      </c>
      <c r="B62" s="19" t="s">
        <v>107</v>
      </c>
      <c r="C62" s="19" t="s">
        <v>108</v>
      </c>
      <c r="D62" s="18"/>
      <c r="E62" s="20" t="s">
        <v>109</v>
      </c>
      <c r="F62" s="21" t="s">
        <v>53</v>
      </c>
      <c r="G62" s="22" t="n">
        <v>47.77</v>
      </c>
      <c r="H62" s="23" t="n">
        <v>0</v>
      </c>
      <c r="I62" s="23" t="n">
        <f aca="false">ROUND(ROUND(H62,2)*ROUND(G62,3),2)</f>
        <v>0</v>
      </c>
      <c r="J62" s="0" t="n">
        <f aca="false">(I62*21)/100</f>
        <v>0</v>
      </c>
      <c r="K62" s="0" t="s">
        <v>10</v>
      </c>
    </row>
    <row r="63" customFormat="false" ht="12.8" hidden="false" customHeight="false" outlineLevel="0" collapsed="false">
      <c r="A63" s="24" t="s">
        <v>39</v>
      </c>
      <c r="E63" s="25"/>
    </row>
    <row r="64" customFormat="false" ht="23.85" hidden="false" customHeight="false" outlineLevel="0" collapsed="false">
      <c r="A64" s="26" t="s">
        <v>41</v>
      </c>
      <c r="E64" s="27" t="s">
        <v>110</v>
      </c>
    </row>
    <row r="65" customFormat="false" ht="35.05" hidden="false" customHeight="false" outlineLevel="0" collapsed="false">
      <c r="A65" s="0" t="s">
        <v>43</v>
      </c>
      <c r="E65" s="25" t="s">
        <v>111</v>
      </c>
    </row>
    <row r="66" customFormat="false" ht="12.8" hidden="false" customHeight="false" outlineLevel="0" collapsed="false">
      <c r="A66" s="18" t="s">
        <v>35</v>
      </c>
      <c r="B66" s="19" t="s">
        <v>112</v>
      </c>
      <c r="C66" s="19" t="s">
        <v>113</v>
      </c>
      <c r="D66" s="18"/>
      <c r="E66" s="20" t="s">
        <v>114</v>
      </c>
      <c r="F66" s="21" t="s">
        <v>53</v>
      </c>
      <c r="G66" s="22" t="n">
        <v>47.77</v>
      </c>
      <c r="H66" s="23" t="n">
        <v>0</v>
      </c>
      <c r="I66" s="23" t="n">
        <f aca="false">ROUND(ROUND(H66,2)*ROUND(G66,3),2)</f>
        <v>0</v>
      </c>
      <c r="J66" s="0" t="n">
        <f aca="false">(I66*21)/100</f>
        <v>0</v>
      </c>
      <c r="K66" s="0" t="s">
        <v>10</v>
      </c>
    </row>
    <row r="67" customFormat="false" ht="12.8" hidden="false" customHeight="false" outlineLevel="0" collapsed="false">
      <c r="A67" s="24" t="s">
        <v>39</v>
      </c>
      <c r="E67" s="25"/>
    </row>
    <row r="68" customFormat="false" ht="23.85" hidden="false" customHeight="false" outlineLevel="0" collapsed="false">
      <c r="A68" s="26" t="s">
        <v>41</v>
      </c>
      <c r="E68" s="27" t="s">
        <v>115</v>
      </c>
    </row>
    <row r="69" customFormat="false" ht="35.05" hidden="false" customHeight="false" outlineLevel="0" collapsed="false">
      <c r="A69" s="0" t="s">
        <v>43</v>
      </c>
      <c r="E69" s="25" t="s">
        <v>116</v>
      </c>
    </row>
    <row r="70" customFormat="false" ht="12.8" hidden="false" customHeight="false" outlineLevel="0" collapsed="false">
      <c r="A70" s="18" t="s">
        <v>35</v>
      </c>
      <c r="B70" s="19" t="s">
        <v>117</v>
      </c>
      <c r="C70" s="19" t="s">
        <v>118</v>
      </c>
      <c r="D70" s="18"/>
      <c r="E70" s="20" t="s">
        <v>119</v>
      </c>
      <c r="F70" s="21" t="s">
        <v>38</v>
      </c>
      <c r="G70" s="22" t="n">
        <v>0.717</v>
      </c>
      <c r="H70" s="23" t="n">
        <v>0</v>
      </c>
      <c r="I70" s="23" t="n">
        <f aca="false">ROUND(ROUND(H70,2)*ROUND(G70,3),2)</f>
        <v>0</v>
      </c>
      <c r="J70" s="0" t="n">
        <f aca="false">(I70*0)/100</f>
        <v>0</v>
      </c>
      <c r="K70" s="0" t="s">
        <v>26</v>
      </c>
    </row>
    <row r="71" customFormat="false" ht="12.8" hidden="false" customHeight="false" outlineLevel="0" collapsed="false">
      <c r="A71" s="24" t="s">
        <v>39</v>
      </c>
      <c r="E71" s="25" t="s">
        <v>120</v>
      </c>
    </row>
    <row r="72" customFormat="false" ht="12.8" hidden="false" customHeight="false" outlineLevel="0" collapsed="false">
      <c r="A72" s="26" t="s">
        <v>41</v>
      </c>
      <c r="E72" s="27" t="s">
        <v>121</v>
      </c>
    </row>
    <row r="73" customFormat="false" ht="35.05" hidden="false" customHeight="false" outlineLevel="0" collapsed="false">
      <c r="A73" s="0" t="s">
        <v>43</v>
      </c>
      <c r="E73" s="25" t="s">
        <v>122</v>
      </c>
    </row>
    <row r="74" customFormat="false" ht="12.75" hidden="false" customHeight="true" outlineLevel="0" collapsed="false">
      <c r="A74" s="3" t="s">
        <v>33</v>
      </c>
      <c r="B74" s="3"/>
      <c r="C74" s="28" t="s">
        <v>10</v>
      </c>
      <c r="D74" s="3"/>
      <c r="E74" s="16" t="s">
        <v>123</v>
      </c>
      <c r="F74" s="3"/>
      <c r="G74" s="3"/>
      <c r="H74" s="3"/>
      <c r="I74" s="29" t="n">
        <f aca="false">0+L74</f>
        <v>0</v>
      </c>
      <c r="J74" s="0" t="n">
        <f aca="false">0+M74</f>
        <v>0</v>
      </c>
      <c r="L74" s="0" t="n">
        <f aca="false">0+I75</f>
        <v>0</v>
      </c>
      <c r="M74" s="0" t="n">
        <f aca="false">0+J75</f>
        <v>0</v>
      </c>
    </row>
    <row r="75" customFormat="false" ht="12.8" hidden="false" customHeight="false" outlineLevel="0" collapsed="false">
      <c r="A75" s="18" t="s">
        <v>35</v>
      </c>
      <c r="B75" s="19" t="s">
        <v>124</v>
      </c>
      <c r="C75" s="19" t="s">
        <v>125</v>
      </c>
      <c r="D75" s="18"/>
      <c r="E75" s="20" t="s">
        <v>126</v>
      </c>
      <c r="F75" s="21" t="s">
        <v>53</v>
      </c>
      <c r="G75" s="22" t="n">
        <v>277.188</v>
      </c>
      <c r="H75" s="23" t="n">
        <v>0</v>
      </c>
      <c r="I75" s="23" t="n">
        <f aca="false">ROUND(ROUND(H75,2)*ROUND(G75,3),2)</f>
        <v>0</v>
      </c>
      <c r="J75" s="0" t="n">
        <f aca="false">(I75*0)/100</f>
        <v>0</v>
      </c>
      <c r="K75" s="0" t="s">
        <v>26</v>
      </c>
    </row>
    <row r="76" customFormat="false" ht="12.8" hidden="false" customHeight="false" outlineLevel="0" collapsed="false">
      <c r="A76" s="24" t="s">
        <v>39</v>
      </c>
      <c r="E76" s="25" t="s">
        <v>127</v>
      </c>
    </row>
    <row r="77" customFormat="false" ht="147" hidden="false" customHeight="false" outlineLevel="0" collapsed="false">
      <c r="A77" s="26" t="s">
        <v>41</v>
      </c>
      <c r="E77" s="27" t="s">
        <v>128</v>
      </c>
    </row>
    <row r="78" customFormat="false" ht="46.25" hidden="false" customHeight="false" outlineLevel="0" collapsed="false">
      <c r="A78" s="0" t="s">
        <v>43</v>
      </c>
      <c r="E78" s="25" t="s">
        <v>129</v>
      </c>
    </row>
    <row r="79" customFormat="false" ht="12.75" hidden="false" customHeight="true" outlineLevel="0" collapsed="false">
      <c r="A79" s="3" t="s">
        <v>33</v>
      </c>
      <c r="B79" s="3"/>
      <c r="C79" s="28" t="s">
        <v>28</v>
      </c>
      <c r="D79" s="3"/>
      <c r="E79" s="16" t="s">
        <v>130</v>
      </c>
      <c r="F79" s="3"/>
      <c r="G79" s="3"/>
      <c r="H79" s="3"/>
      <c r="I79" s="29" t="n">
        <f aca="false">0+L79</f>
        <v>0</v>
      </c>
      <c r="J79" s="0" t="n">
        <f aca="false">0+M79</f>
        <v>0</v>
      </c>
      <c r="L79" s="0" t="n">
        <f aca="false">0+I80+I84</f>
        <v>0</v>
      </c>
      <c r="M79" s="0" t="n">
        <f aca="false">0+J80+J84</f>
        <v>0</v>
      </c>
    </row>
    <row r="80" customFormat="false" ht="12.8" hidden="false" customHeight="false" outlineLevel="0" collapsed="false">
      <c r="A80" s="18" t="s">
        <v>35</v>
      </c>
      <c r="B80" s="19" t="s">
        <v>131</v>
      </c>
      <c r="C80" s="19" t="s">
        <v>132</v>
      </c>
      <c r="D80" s="18"/>
      <c r="E80" s="20" t="s">
        <v>133</v>
      </c>
      <c r="F80" s="21" t="s">
        <v>38</v>
      </c>
      <c r="G80" s="22" t="n">
        <v>2.592</v>
      </c>
      <c r="H80" s="23" t="n">
        <v>0</v>
      </c>
      <c r="I80" s="23" t="n">
        <f aca="false">ROUND(ROUND(H80,2)*ROUND(G80,3),2)</f>
        <v>0</v>
      </c>
      <c r="J80" s="0" t="n">
        <f aca="false">(I80*0)/100</f>
        <v>0</v>
      </c>
      <c r="K80" s="0" t="s">
        <v>26</v>
      </c>
    </row>
    <row r="81" customFormat="false" ht="12.8" hidden="false" customHeight="false" outlineLevel="0" collapsed="false">
      <c r="A81" s="24" t="s">
        <v>39</v>
      </c>
      <c r="E81" s="25" t="s">
        <v>134</v>
      </c>
    </row>
    <row r="82" customFormat="false" ht="23.85" hidden="false" customHeight="false" outlineLevel="0" collapsed="false">
      <c r="A82" s="26" t="s">
        <v>41</v>
      </c>
      <c r="E82" s="27" t="s">
        <v>135</v>
      </c>
    </row>
    <row r="83" customFormat="false" ht="314.9" hidden="false" customHeight="false" outlineLevel="0" collapsed="false">
      <c r="A83" s="0" t="s">
        <v>43</v>
      </c>
      <c r="E83" s="25" t="s">
        <v>136</v>
      </c>
    </row>
    <row r="84" customFormat="false" ht="12.8" hidden="false" customHeight="false" outlineLevel="0" collapsed="false">
      <c r="A84" s="18" t="s">
        <v>35</v>
      </c>
      <c r="B84" s="19" t="s">
        <v>137</v>
      </c>
      <c r="C84" s="19" t="s">
        <v>138</v>
      </c>
      <c r="D84" s="18"/>
      <c r="E84" s="20" t="s">
        <v>139</v>
      </c>
      <c r="F84" s="21" t="s">
        <v>38</v>
      </c>
      <c r="G84" s="22" t="n">
        <v>16.959</v>
      </c>
      <c r="H84" s="23" t="n">
        <v>0</v>
      </c>
      <c r="I84" s="23" t="n">
        <f aca="false">ROUND(ROUND(H84,2)*ROUND(G84,3),2)</f>
        <v>0</v>
      </c>
      <c r="J84" s="0" t="n">
        <f aca="false">(I84*0)/100</f>
        <v>0</v>
      </c>
      <c r="K84" s="0" t="s">
        <v>26</v>
      </c>
    </row>
    <row r="85" customFormat="false" ht="12.8" hidden="false" customHeight="false" outlineLevel="0" collapsed="false">
      <c r="A85" s="24" t="s">
        <v>39</v>
      </c>
      <c r="E85" s="25" t="s">
        <v>140</v>
      </c>
    </row>
    <row r="86" customFormat="false" ht="91" hidden="false" customHeight="false" outlineLevel="0" collapsed="false">
      <c r="A86" s="26" t="s">
        <v>41</v>
      </c>
      <c r="E86" s="27" t="s">
        <v>141</v>
      </c>
    </row>
    <row r="87" customFormat="false" ht="35.05" hidden="false" customHeight="false" outlineLevel="0" collapsed="false">
      <c r="A87" s="0" t="s">
        <v>43</v>
      </c>
      <c r="E87" s="25" t="s">
        <v>142</v>
      </c>
    </row>
    <row r="88" customFormat="false" ht="12.75" hidden="false" customHeight="true" outlineLevel="0" collapsed="false">
      <c r="A88" s="3" t="s">
        <v>33</v>
      </c>
      <c r="B88" s="3"/>
      <c r="C88" s="28" t="s">
        <v>76</v>
      </c>
      <c r="D88" s="3"/>
      <c r="E88" s="16" t="s">
        <v>143</v>
      </c>
      <c r="F88" s="3"/>
      <c r="G88" s="3"/>
      <c r="H88" s="3"/>
      <c r="I88" s="29" t="n">
        <f aca="false">0+L88</f>
        <v>0</v>
      </c>
      <c r="J88" s="0" t="n">
        <f aca="false">0+M88</f>
        <v>0</v>
      </c>
      <c r="L88" s="0" t="n">
        <f aca="false">0+I89+I93+I97+I101+I105+I109</f>
        <v>0</v>
      </c>
      <c r="M88" s="0" t="n">
        <f aca="false">0+J89+J93+J97+J101+J105+J109</f>
        <v>0</v>
      </c>
    </row>
    <row r="89" customFormat="false" ht="12.8" hidden="false" customHeight="false" outlineLevel="0" collapsed="false">
      <c r="A89" s="18" t="s">
        <v>35</v>
      </c>
      <c r="B89" s="19" t="s">
        <v>144</v>
      </c>
      <c r="C89" s="19" t="s">
        <v>145</v>
      </c>
      <c r="D89" s="18"/>
      <c r="E89" s="20" t="s">
        <v>146</v>
      </c>
      <c r="F89" s="21" t="s">
        <v>147</v>
      </c>
      <c r="G89" s="22" t="n">
        <v>44.32</v>
      </c>
      <c r="H89" s="23" t="n">
        <v>0</v>
      </c>
      <c r="I89" s="23" t="n">
        <f aca="false">ROUND(ROUND(H89,2)*ROUND(G89,3),2)</f>
        <v>0</v>
      </c>
      <c r="J89" s="0" t="n">
        <f aca="false">(I89*21)/100</f>
        <v>0</v>
      </c>
      <c r="K89" s="0" t="s">
        <v>10</v>
      </c>
    </row>
    <row r="90" customFormat="false" ht="12.8" hidden="false" customHeight="false" outlineLevel="0" collapsed="false">
      <c r="A90" s="24" t="s">
        <v>39</v>
      </c>
      <c r="E90" s="25" t="s">
        <v>148</v>
      </c>
    </row>
    <row r="91" customFormat="false" ht="23.85" hidden="false" customHeight="false" outlineLevel="0" collapsed="false">
      <c r="A91" s="26" t="s">
        <v>41</v>
      </c>
      <c r="E91" s="27" t="s">
        <v>149</v>
      </c>
    </row>
    <row r="92" customFormat="false" ht="225.35" hidden="false" customHeight="false" outlineLevel="0" collapsed="false">
      <c r="A92" s="0" t="s">
        <v>43</v>
      </c>
      <c r="E92" s="25" t="s">
        <v>150</v>
      </c>
    </row>
    <row r="93" customFormat="false" ht="12.8" hidden="false" customHeight="false" outlineLevel="0" collapsed="false">
      <c r="A93" s="18" t="s">
        <v>35</v>
      </c>
      <c r="B93" s="19" t="s">
        <v>151</v>
      </c>
      <c r="C93" s="19" t="s">
        <v>152</v>
      </c>
      <c r="D93" s="18"/>
      <c r="E93" s="20" t="s">
        <v>153</v>
      </c>
      <c r="F93" s="21" t="s">
        <v>154</v>
      </c>
      <c r="G93" s="22" t="n">
        <v>1</v>
      </c>
      <c r="H93" s="23" t="n">
        <v>0</v>
      </c>
      <c r="I93" s="23" t="n">
        <f aca="false">ROUND(ROUND(H93,2)*ROUND(G93,3),2)</f>
        <v>0</v>
      </c>
      <c r="J93" s="0" t="n">
        <f aca="false">(I93*21)/100</f>
        <v>0</v>
      </c>
      <c r="K93" s="0" t="s">
        <v>10</v>
      </c>
    </row>
    <row r="94" customFormat="false" ht="79.85" hidden="false" customHeight="false" outlineLevel="0" collapsed="false">
      <c r="A94" s="24" t="s">
        <v>39</v>
      </c>
      <c r="E94" s="25" t="s">
        <v>155</v>
      </c>
    </row>
    <row r="95" customFormat="false" ht="23.85" hidden="false" customHeight="false" outlineLevel="0" collapsed="false">
      <c r="A95" s="26" t="s">
        <v>41</v>
      </c>
      <c r="E95" s="27" t="s">
        <v>156</v>
      </c>
    </row>
    <row r="96" customFormat="false" ht="12.8" hidden="false" customHeight="false" outlineLevel="0" collapsed="false">
      <c r="A96" s="0" t="s">
        <v>43</v>
      </c>
      <c r="E96" s="25"/>
    </row>
    <row r="97" customFormat="false" ht="12.8" hidden="false" customHeight="false" outlineLevel="0" collapsed="false">
      <c r="A97" s="18" t="s">
        <v>35</v>
      </c>
      <c r="B97" s="19" t="s">
        <v>157</v>
      </c>
      <c r="C97" s="19" t="s">
        <v>158</v>
      </c>
      <c r="D97" s="18"/>
      <c r="E97" s="20" t="s">
        <v>159</v>
      </c>
      <c r="F97" s="21" t="s">
        <v>160</v>
      </c>
      <c r="G97" s="22" t="n">
        <v>8</v>
      </c>
      <c r="H97" s="23" t="n">
        <v>0</v>
      </c>
      <c r="I97" s="23" t="n">
        <f aca="false">ROUND(ROUND(H97,2)*ROUND(G97,3),2)</f>
        <v>0</v>
      </c>
      <c r="J97" s="0" t="n">
        <f aca="false">(I97*0)/100</f>
        <v>0</v>
      </c>
      <c r="K97" s="0" t="s">
        <v>26</v>
      </c>
    </row>
    <row r="98" customFormat="false" ht="12.8" hidden="false" customHeight="false" outlineLevel="0" collapsed="false">
      <c r="A98" s="24" t="s">
        <v>39</v>
      </c>
      <c r="E98" s="25" t="s">
        <v>161</v>
      </c>
    </row>
    <row r="99" customFormat="false" ht="23.85" hidden="false" customHeight="false" outlineLevel="0" collapsed="false">
      <c r="A99" s="26" t="s">
        <v>41</v>
      </c>
      <c r="E99" s="27" t="s">
        <v>162</v>
      </c>
    </row>
    <row r="100" customFormat="false" ht="68.65" hidden="false" customHeight="false" outlineLevel="0" collapsed="false">
      <c r="A100" s="0" t="s">
        <v>43</v>
      </c>
      <c r="E100" s="25" t="s">
        <v>163</v>
      </c>
    </row>
    <row r="101" customFormat="false" ht="12.8" hidden="false" customHeight="false" outlineLevel="0" collapsed="false">
      <c r="A101" s="18" t="s">
        <v>35</v>
      </c>
      <c r="B101" s="19" t="s">
        <v>164</v>
      </c>
      <c r="C101" s="19" t="s">
        <v>165</v>
      </c>
      <c r="D101" s="18"/>
      <c r="E101" s="20" t="s">
        <v>166</v>
      </c>
      <c r="F101" s="21" t="s">
        <v>160</v>
      </c>
      <c r="G101" s="22" t="n">
        <v>4</v>
      </c>
      <c r="H101" s="23" t="n">
        <v>0</v>
      </c>
      <c r="I101" s="23" t="n">
        <f aca="false">ROUND(ROUND(H101,2)*ROUND(G101,3),2)</f>
        <v>0</v>
      </c>
      <c r="J101" s="0" t="n">
        <f aca="false">(I101*21)/100</f>
        <v>0</v>
      </c>
      <c r="K101" s="0" t="s">
        <v>10</v>
      </c>
    </row>
    <row r="102" customFormat="false" ht="12.8" hidden="false" customHeight="false" outlineLevel="0" collapsed="false">
      <c r="A102" s="24" t="s">
        <v>39</v>
      </c>
      <c r="E102" s="25" t="s">
        <v>167</v>
      </c>
    </row>
    <row r="103" customFormat="false" ht="23.85" hidden="false" customHeight="false" outlineLevel="0" collapsed="false">
      <c r="A103" s="26" t="s">
        <v>41</v>
      </c>
      <c r="E103" s="27" t="s">
        <v>168</v>
      </c>
    </row>
    <row r="104" customFormat="false" ht="12.8" hidden="false" customHeight="false" outlineLevel="0" collapsed="false">
      <c r="A104" s="0" t="s">
        <v>43</v>
      </c>
      <c r="E104" s="25" t="s">
        <v>169</v>
      </c>
    </row>
    <row r="105" customFormat="false" ht="12.8" hidden="false" customHeight="false" outlineLevel="0" collapsed="false">
      <c r="A105" s="18" t="s">
        <v>35</v>
      </c>
      <c r="B105" s="19" t="s">
        <v>170</v>
      </c>
      <c r="C105" s="19" t="s">
        <v>171</v>
      </c>
      <c r="D105" s="18"/>
      <c r="E105" s="20" t="s">
        <v>172</v>
      </c>
      <c r="F105" s="21" t="s">
        <v>147</v>
      </c>
      <c r="G105" s="22" t="n">
        <v>44.32</v>
      </c>
      <c r="H105" s="23" t="n">
        <v>0</v>
      </c>
      <c r="I105" s="23" t="n">
        <f aca="false">ROUND(ROUND(H105,2)*ROUND(G105,3),2)</f>
        <v>0</v>
      </c>
      <c r="J105" s="0" t="n">
        <f aca="false">(I105*0)/100</f>
        <v>0</v>
      </c>
      <c r="K105" s="0" t="s">
        <v>26</v>
      </c>
    </row>
    <row r="106" customFormat="false" ht="12.8" hidden="false" customHeight="false" outlineLevel="0" collapsed="false">
      <c r="A106" s="24" t="s">
        <v>39</v>
      </c>
      <c r="E106" s="25"/>
    </row>
    <row r="107" customFormat="false" ht="23.85" hidden="false" customHeight="false" outlineLevel="0" collapsed="false">
      <c r="A107" s="26" t="s">
        <v>41</v>
      </c>
      <c r="E107" s="27" t="s">
        <v>149</v>
      </c>
    </row>
    <row r="108" customFormat="false" ht="46.25" hidden="false" customHeight="false" outlineLevel="0" collapsed="false">
      <c r="A108" s="0" t="s">
        <v>43</v>
      </c>
      <c r="E108" s="25" t="s">
        <v>173</v>
      </c>
    </row>
    <row r="109" customFormat="false" ht="12.8" hidden="false" customHeight="false" outlineLevel="0" collapsed="false">
      <c r="A109" s="18" t="s">
        <v>35</v>
      </c>
      <c r="B109" s="19" t="s">
        <v>174</v>
      </c>
      <c r="C109" s="19" t="s">
        <v>175</v>
      </c>
      <c r="D109" s="18"/>
      <c r="E109" s="20" t="s">
        <v>176</v>
      </c>
      <c r="F109" s="21" t="s">
        <v>147</v>
      </c>
      <c r="G109" s="22" t="n">
        <v>44.32</v>
      </c>
      <c r="H109" s="23" t="n">
        <v>0</v>
      </c>
      <c r="I109" s="23" t="n">
        <f aca="false">ROUND(ROUND(H109,2)*ROUND(G109,3),2)</f>
        <v>0</v>
      </c>
      <c r="J109" s="0" t="n">
        <f aca="false">(I109*0)/100</f>
        <v>0</v>
      </c>
      <c r="K109" s="0" t="s">
        <v>26</v>
      </c>
    </row>
    <row r="110" customFormat="false" ht="12.8" hidden="false" customHeight="false" outlineLevel="0" collapsed="false">
      <c r="A110" s="24" t="s">
        <v>39</v>
      </c>
      <c r="E110" s="25"/>
    </row>
    <row r="111" customFormat="false" ht="23.85" hidden="false" customHeight="false" outlineLevel="0" collapsed="false">
      <c r="A111" s="26" t="s">
        <v>41</v>
      </c>
      <c r="E111" s="27" t="s">
        <v>149</v>
      </c>
    </row>
    <row r="112" customFormat="false" ht="23.85" hidden="false" customHeight="false" outlineLevel="0" collapsed="false">
      <c r="A112" s="0" t="s">
        <v>43</v>
      </c>
      <c r="E112" s="25" t="s">
        <v>177</v>
      </c>
    </row>
    <row r="113" customFormat="false" ht="12.75" hidden="false" customHeight="true" outlineLevel="0" collapsed="false">
      <c r="A113" s="3" t="s">
        <v>33</v>
      </c>
      <c r="B113" s="3"/>
      <c r="C113" s="28" t="s">
        <v>31</v>
      </c>
      <c r="D113" s="3"/>
      <c r="E113" s="16" t="s">
        <v>178</v>
      </c>
      <c r="F113" s="3"/>
      <c r="G113" s="3"/>
      <c r="H113" s="3"/>
      <c r="I113" s="29" t="n">
        <f aca="false">0+L113</f>
        <v>0</v>
      </c>
      <c r="J113" s="0" t="n">
        <f aca="false">0+M113</f>
        <v>0</v>
      </c>
      <c r="L113" s="0" t="n">
        <f aca="false">0+I114</f>
        <v>0</v>
      </c>
      <c r="M113" s="0" t="n">
        <f aca="false">0+J114</f>
        <v>0</v>
      </c>
    </row>
    <row r="114" customFormat="false" ht="12.8" hidden="false" customHeight="false" outlineLevel="0" collapsed="false">
      <c r="A114" s="18" t="s">
        <v>35</v>
      </c>
      <c r="B114" s="19" t="s">
        <v>179</v>
      </c>
      <c r="C114" s="19" t="s">
        <v>180</v>
      </c>
      <c r="D114" s="18"/>
      <c r="E114" s="20" t="s">
        <v>181</v>
      </c>
      <c r="F114" s="21" t="s">
        <v>38</v>
      </c>
      <c r="G114" s="22" t="n">
        <v>1</v>
      </c>
      <c r="H114" s="23" t="n">
        <v>0</v>
      </c>
      <c r="I114" s="23" t="n">
        <f aca="false">ROUND(ROUND(H114,2)*ROUND(G114,3),2)</f>
        <v>0</v>
      </c>
      <c r="J114" s="0" t="n">
        <f aca="false">(I114*0)/100</f>
        <v>0</v>
      </c>
      <c r="K114" s="0" t="s">
        <v>26</v>
      </c>
    </row>
    <row r="115" customFormat="false" ht="12.8" hidden="false" customHeight="false" outlineLevel="0" collapsed="false">
      <c r="A115" s="24" t="s">
        <v>39</v>
      </c>
      <c r="E115" s="25"/>
    </row>
    <row r="116" customFormat="false" ht="23.85" hidden="false" customHeight="false" outlineLevel="0" collapsed="false">
      <c r="A116" s="26" t="s">
        <v>41</v>
      </c>
      <c r="E116" s="27" t="s">
        <v>182</v>
      </c>
    </row>
    <row r="117" customFormat="false" ht="91" hidden="false" customHeight="false" outlineLevel="0" collapsed="false">
      <c r="A117" s="0" t="s">
        <v>43</v>
      </c>
      <c r="E117" s="25" t="s">
        <v>183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LibreOffice/6.1.4.2$Windows_X86_64 LibreOffice_project/9d0f32d1f0b509096fd65e0d4bec26ddd1938fd3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cs-CZ</dc:language>
  <cp:lastModifiedBy/>
  <dcterms:modified xsi:type="dcterms:W3CDTF">2022-11-23T14:03:18Z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Security">
    <vt:i4>0</vt:i4>
  </property>
</Properties>
</file>